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'Лист1'!$A$1:$E$69</definedName>
  </definedNames>
  <calcPr fullCalcOnLoad="1" refMode="R1C1"/>
</workbook>
</file>

<file path=xl/sharedStrings.xml><?xml version="1.0" encoding="utf-8"?>
<sst xmlns="http://schemas.openxmlformats.org/spreadsheetml/2006/main" count="139" uniqueCount="135">
  <si>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</si>
  <si>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</si>
  <si>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</si>
  <si>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</si>
  <si>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</si>
  <si>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</si>
  <si>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</si>
  <si>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</si>
  <si>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</si>
  <si>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</si>
  <si>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</si>
  <si>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</si>
  <si>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</si>
  <si>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</si>
  <si>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</si>
  <si>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</si>
  <si>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</si>
  <si>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</si>
  <si>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</si>
  <si>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</si>
  <si>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</si>
  <si>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</si>
  <si>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</si>
  <si>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</si>
  <si>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</si>
  <si>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</si>
  <si>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</si>
  <si>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</si>
  <si>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</si>
  <si>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</si>
  <si>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</si>
  <si>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</si>
  <si>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</si>
  <si>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</si>
  <si>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</si>
  <si>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</si>
  <si>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</si>
  <si>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</si>
  <si>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</si>
  <si>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</si>
  <si>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</si>
  <si>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</si>
  <si>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</si>
  <si>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</si>
  <si>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</si>
  <si>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</si>
  <si>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</si>
  <si>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</si>
  <si>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</si>
  <si>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</si>
  <si>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</si>
  <si>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</si>
  <si>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</si>
  <si>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</si>
  <si>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</si>
  <si>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</si>
  <si>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</si>
  <si>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</si>
  <si>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</si>
  <si>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</si>
  <si>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Физическая культура и спорт</t>
  </si>
  <si>
    <t>Социальное обеспечение населения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</si>
  <si>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</si>
  <si>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</si>
  <si>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</si>
  <si>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</si>
  <si>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</si>
  <si>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</si>
  <si>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</si>
  <si>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</si>
  <si>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</si>
  <si>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</si>
  <si>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</si>
  <si>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</si>
  <si>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</si>
  <si>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</si>
  <si>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</si>
  <si>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</si>
  <si>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</si>
  <si>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</si>
  <si>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</si>
  <si>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</si>
  <si>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</si>
  <si>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>Н.К.Проскурнова</t>
  </si>
  <si>
    <t xml:space="preserve">Начальник отдела бюджетно-финансовой политики и казначейства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</si>
  <si>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</si>
  <si>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</si>
  <si>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</si>
  <si>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</si>
  <si>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</si>
  <si>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</si>
  <si>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</si>
  <si>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</si>
  <si>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</si>
  <si>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</si>
  <si>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</si>
  <si>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</si>
  <si>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</si>
  <si>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</si>
  <si>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</si>
  <si>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</si>
  <si>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</si>
  <si>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</si>
  <si>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</si>
  <si>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</si>
  <si>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000 2 02 30000 00 0000 000</t>
  </si>
  <si>
    <t xml:space="preserve">Молодежная политика </t>
  </si>
  <si>
    <t>04.05</t>
  </si>
  <si>
    <t>Сельское хозяйство и рыболовство</t>
  </si>
  <si>
    <t>01.07</t>
  </si>
  <si>
    <t>Обеспечение проведения выборов и референдумов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</si>
  <si>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</si>
  <si>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</si>
  <si>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</si>
  <si>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</si>
  <si>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</si>
  <si>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</si>
  <si>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</si>
  <si>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>Субвенции бюджетам сельских поселений на выполнение передаваемых полномочий субъектов Российской Федерации</t>
  </si>
  <si>
    <t>Защита населения и территории от  чрезвычайных ситуаций природного и техногенного характера,пожарная безопасность</t>
  </si>
  <si>
    <t>Другие вопросы в области национальной безопасности и правоохранительной деятельности</t>
  </si>
  <si>
    <t>03.10</t>
  </si>
  <si>
    <t>03.14</t>
  </si>
  <si>
    <t>000 2 02 15002 10 0000 150</t>
  </si>
  <si>
    <t>Дотации на выравнивание по обеспечению сбалансированности</t>
  </si>
  <si>
    <t>000 1 11 05025 10 0000 120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</si>
  <si>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</si>
  <si>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000 1 09 00000 00 0000 000</t>
  </si>
  <si>
    <t>Задолженность и перерасчёты по отменнёным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</si>
  <si>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</si>
  <si>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</si>
  <si>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000 1 16 00000 00 0000 000</t>
  </si>
  <si>
    <t>Штрафы, санкции, возмещение ущерба</t>
  </si>
  <si>
    <t xml:space="preserve">Справка об исполнении бюджета  за  2021 год Пимено-Чернянского сельского поселения </t>
  </si>
  <si>
    <t>Факт за  2021г.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</si>
</sst>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3.625" style="0" customWidth="1"/>
    <col min="2" max="2" width="39.00390625" style="0" customWidth="1"/>
    <col min="3" max="3" width="14.125" style="0" customWidth="1"/>
    <col min="4" max="4" width="17.375" style="0" customWidth="1"/>
    <col min="5" max="5" width="13.875" style="0" customWidth="1"/>
  </cols>
  <sheetData>
    <row r="1" spans="1:7" s="1" customFormat="1" ht="15">
      <c r="A1" s="40" t="s">
        <v>133</v>
      </c>
      <c r="B1" s="40"/>
      <c r="C1" s="40"/>
      <c r="D1" s="40"/>
      <c r="E1" s="40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63</v>
      </c>
      <c r="D3" s="24" t="s">
        <v>134</v>
      </c>
      <c r="E3" s="17" t="s">
        <v>64</v>
      </c>
      <c r="F3" s="7"/>
      <c r="G3" s="7"/>
      <c r="H3" s="1"/>
      <c r="I3" s="1"/>
    </row>
    <row r="4" spans="1:9" ht="13.5" customHeight="1">
      <c r="A4" s="3" t="s">
        <v>1</v>
      </c>
      <c r="B4" s="3" t="s">
        <v>98</v>
      </c>
      <c r="C4" s="24">
        <f>SUM(C5+C7+C8+C10+C16+C19+C21+C14+C20)</f>
        <v>15068.300000000001</v>
      </c>
      <c r="D4" s="24">
        <f>SUM(D5+D7+D8+D10+D16+D19+D21+D14+D20)</f>
        <v>14697.8</v>
      </c>
      <c r="E4" s="17">
        <f>(D4/C4)*100</f>
        <v>97.5411957553274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12088.1</v>
      </c>
      <c r="D5" s="24">
        <f>SUM(D6:D6)</f>
        <v>11618.7</v>
      </c>
      <c r="E5" s="17">
        <f aca="true" t="shared" si="0" ref="E5:E33">(D5/C5)*100</f>
        <v>96.11684218363516</v>
      </c>
      <c r="F5" s="7"/>
      <c r="G5" s="7"/>
      <c r="H5" s="1"/>
      <c r="I5" s="1"/>
    </row>
    <row r="6" spans="1:9" ht="12.75" customHeight="1">
      <c r="A6" s="5" t="s">
        <v>75</v>
      </c>
      <c r="B6" s="5" t="s">
        <v>50</v>
      </c>
      <c r="C6" s="13">
        <v>12088.1</v>
      </c>
      <c r="D6" s="13">
        <v>11618.7</v>
      </c>
      <c r="E6" s="12">
        <f t="shared" si="0"/>
        <v>96.11684218363516</v>
      </c>
      <c r="F6" s="7"/>
      <c r="G6" s="7"/>
      <c r="H6" s="1"/>
      <c r="I6" s="1"/>
    </row>
    <row r="7" spans="1:9" ht="26.25" customHeight="1">
      <c r="A7" s="3" t="s">
        <v>81</v>
      </c>
      <c r="B7" s="3" t="s">
        <v>99</v>
      </c>
      <c r="C7" s="24">
        <v>816.7</v>
      </c>
      <c r="D7" s="24">
        <v>832.4</v>
      </c>
      <c r="E7" s="17">
        <f t="shared" si="0"/>
        <v>101.92237051548916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260</v>
      </c>
      <c r="D8" s="24">
        <f>D9</f>
        <v>482.5</v>
      </c>
      <c r="E8" s="17">
        <f t="shared" si="0"/>
        <v>185.5769230769231</v>
      </c>
      <c r="F8" s="7"/>
      <c r="G8" s="7"/>
      <c r="H8" s="1"/>
      <c r="I8" s="1"/>
    </row>
    <row r="9" spans="1:9" ht="26.25">
      <c r="A9" s="5" t="s">
        <v>31</v>
      </c>
      <c r="B9" s="5" t="s">
        <v>9</v>
      </c>
      <c r="C9" s="13">
        <v>260</v>
      </c>
      <c r="D9" s="13">
        <v>482.5</v>
      </c>
      <c r="E9" s="12">
        <f t="shared" si="0"/>
        <v>185.5769230769231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1698.4</v>
      </c>
      <c r="D10" s="24">
        <f>SUM(D11:D13)</f>
        <v>1519.4</v>
      </c>
      <c r="E10" s="17">
        <f t="shared" si="0"/>
        <v>89.46066886481394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85</v>
      </c>
      <c r="C11" s="13">
        <v>30</v>
      </c>
      <c r="D11" s="13">
        <v>27</v>
      </c>
      <c r="E11" s="12">
        <f t="shared" si="0"/>
        <v>90</v>
      </c>
      <c r="F11" s="7"/>
      <c r="G11" s="7"/>
      <c r="H11" s="1"/>
      <c r="I11" s="1"/>
    </row>
    <row r="12" spans="1:9" ht="41.25" customHeight="1">
      <c r="A12" s="5" t="s">
        <v>86</v>
      </c>
      <c r="B12" s="32" t="s">
        <v>87</v>
      </c>
      <c r="C12" s="13">
        <v>1115.2</v>
      </c>
      <c r="D12" s="13">
        <v>779.5</v>
      </c>
      <c r="E12" s="12">
        <f t="shared" si="0"/>
        <v>69.89777618364418</v>
      </c>
      <c r="F12" s="7"/>
      <c r="G12" s="7"/>
      <c r="H12" s="1"/>
      <c r="I12" s="1"/>
    </row>
    <row r="13" spans="1:9" ht="39.75" customHeight="1">
      <c r="A13" s="5" t="s">
        <v>88</v>
      </c>
      <c r="B13" s="32" t="s">
        <v>89</v>
      </c>
      <c r="C13" s="13">
        <v>553.2</v>
      </c>
      <c r="D13" s="13">
        <v>712.9</v>
      </c>
      <c r="E13" s="12">
        <f t="shared" si="0"/>
        <v>128.8684020245842</v>
      </c>
      <c r="F13" s="7"/>
      <c r="G13" s="7"/>
      <c r="H13" s="1"/>
      <c r="I13" s="1"/>
    </row>
    <row r="14" spans="1:9" ht="39.75" customHeight="1">
      <c r="A14" s="3" t="s">
        <v>127</v>
      </c>
      <c r="B14" s="35" t="s">
        <v>128</v>
      </c>
      <c r="C14" s="24">
        <f>SUM(C15)</f>
        <v>0</v>
      </c>
      <c r="D14" s="24">
        <f>SUM(D15)</f>
        <v>-21.6</v>
      </c>
      <c r="E14" s="17" t="e">
        <f t="shared" si="0"/>
        <v>#DIV/0!</v>
      </c>
      <c r="F14" s="7"/>
      <c r="G14" s="7"/>
      <c r="H14" s="1"/>
      <c r="I14" s="1"/>
    </row>
    <row r="15" spans="1:9" ht="39.75" customHeight="1">
      <c r="A15" s="5" t="s">
        <v>129</v>
      </c>
      <c r="B15" s="32" t="s">
        <v>130</v>
      </c>
      <c r="C15" s="13"/>
      <c r="D15" s="13">
        <v>-21.6</v>
      </c>
      <c r="E15" s="12" t="e">
        <f t="shared" si="0"/>
        <v>#DIV/0!</v>
      </c>
      <c r="F15" s="7"/>
      <c r="G15" s="7"/>
      <c r="H15" s="1"/>
      <c r="I15" s="1"/>
    </row>
    <row r="16" spans="1:9" ht="39" customHeight="1">
      <c r="A16" s="3" t="s">
        <v>5</v>
      </c>
      <c r="B16" s="3" t="s">
        <v>51</v>
      </c>
      <c r="C16" s="24">
        <f>SUM(C17:C18)</f>
        <v>188.6</v>
      </c>
      <c r="D16" s="24">
        <f>SUM(D17:D18)</f>
        <v>249.9</v>
      </c>
      <c r="E16" s="17">
        <f t="shared" si="0"/>
        <v>132.50265111346766</v>
      </c>
      <c r="F16" s="7"/>
      <c r="G16" s="7"/>
      <c r="H16" s="1"/>
      <c r="I16" s="1"/>
    </row>
    <row r="17" spans="1:9" ht="95.25" customHeight="1">
      <c r="A17" s="5" t="s">
        <v>125</v>
      </c>
      <c r="B17" s="5" t="s">
        <v>126</v>
      </c>
      <c r="C17" s="13">
        <v>158.2</v>
      </c>
      <c r="D17" s="13">
        <v>219.5</v>
      </c>
      <c r="E17" s="12"/>
      <c r="F17" s="7"/>
      <c r="G17" s="7"/>
      <c r="H17" s="1"/>
      <c r="I17" s="1"/>
    </row>
    <row r="18" spans="1:11" ht="53.25" customHeight="1">
      <c r="A18" s="5" t="s">
        <v>6</v>
      </c>
      <c r="B18" s="5" t="s">
        <v>52</v>
      </c>
      <c r="C18" s="13">
        <v>30.4</v>
      </c>
      <c r="D18" s="13">
        <v>30.4</v>
      </c>
      <c r="E18" s="12">
        <f t="shared" si="0"/>
        <v>100</v>
      </c>
      <c r="F18" s="7"/>
      <c r="G18" s="7"/>
      <c r="H18" s="30"/>
      <c r="I18" s="1"/>
      <c r="K18" s="10"/>
    </row>
    <row r="19" spans="1:9" ht="26.25">
      <c r="A19" s="3" t="s">
        <v>103</v>
      </c>
      <c r="B19" s="3" t="s">
        <v>104</v>
      </c>
      <c r="C19" s="24">
        <v>14.5</v>
      </c>
      <c r="D19" s="24">
        <v>14.5</v>
      </c>
      <c r="E19" s="17">
        <f t="shared" si="0"/>
        <v>100</v>
      </c>
      <c r="F19" s="7"/>
      <c r="G19" s="7"/>
      <c r="H19" s="30"/>
      <c r="I19" s="1"/>
    </row>
    <row r="20" spans="1:9" ht="18" customHeight="1">
      <c r="A20" s="3" t="s">
        <v>131</v>
      </c>
      <c r="B20" s="3" t="s">
        <v>132</v>
      </c>
      <c r="C20" s="24">
        <v>2</v>
      </c>
      <c r="D20" s="24">
        <v>2</v>
      </c>
      <c r="E20" s="17">
        <f t="shared" si="0"/>
        <v>100</v>
      </c>
      <c r="F20" s="7"/>
      <c r="G20" s="7"/>
      <c r="H20" s="30"/>
      <c r="I20" s="1"/>
    </row>
    <row r="21" spans="1:9" ht="25.5" customHeight="1">
      <c r="A21" s="3" t="s">
        <v>90</v>
      </c>
      <c r="B21" s="3" t="s">
        <v>91</v>
      </c>
      <c r="C21" s="24"/>
      <c r="D21" s="24">
        <v>0</v>
      </c>
      <c r="E21" s="17" t="e">
        <f t="shared" si="0"/>
        <v>#DIV/0!</v>
      </c>
      <c r="F21" s="7"/>
      <c r="G21" s="7"/>
      <c r="H21" s="1"/>
      <c r="I21" s="1"/>
    </row>
    <row r="22" spans="1:9" ht="17.25" customHeight="1">
      <c r="A22" s="3" t="s">
        <v>92</v>
      </c>
      <c r="B22" s="27" t="s">
        <v>93</v>
      </c>
      <c r="C22" s="17">
        <f>SUM(C23)</f>
        <v>4403.8</v>
      </c>
      <c r="D22" s="17">
        <f>SUM(D23)</f>
        <v>4397.8</v>
      </c>
      <c r="E22" s="17">
        <f t="shared" si="0"/>
        <v>99.86375403060993</v>
      </c>
      <c r="F22" s="7"/>
      <c r="G22" s="7"/>
      <c r="H22" s="1"/>
      <c r="I22" s="1"/>
    </row>
    <row r="23" spans="1:9" ht="39">
      <c r="A23" s="3" t="s">
        <v>43</v>
      </c>
      <c r="B23" s="27" t="s">
        <v>82</v>
      </c>
      <c r="C23" s="17">
        <f>SUM(C24+C27+C30)</f>
        <v>4403.8</v>
      </c>
      <c r="D23" s="17">
        <f>SUM(D24+D27+D30)</f>
        <v>4397.8</v>
      </c>
      <c r="E23" s="17">
        <f t="shared" si="0"/>
        <v>99.86375403060993</v>
      </c>
      <c r="F23" s="7"/>
      <c r="G23" s="7"/>
      <c r="H23" s="1"/>
      <c r="I23" s="1"/>
    </row>
    <row r="24" spans="1:9" ht="26.25" customHeight="1">
      <c r="A24" s="3" t="s">
        <v>117</v>
      </c>
      <c r="B24" s="3" t="s">
        <v>94</v>
      </c>
      <c r="C24" s="17">
        <f>SUM(C25:C25)+C26</f>
        <v>2356</v>
      </c>
      <c r="D24" s="17">
        <f>SUM(D25:D25)+D26</f>
        <v>2356</v>
      </c>
      <c r="E24" s="17">
        <f t="shared" si="0"/>
        <v>100</v>
      </c>
      <c r="F24" s="7"/>
      <c r="G24" s="7"/>
      <c r="H24" s="1"/>
      <c r="I24" s="1"/>
    </row>
    <row r="25" spans="1:9" ht="25.5" customHeight="1">
      <c r="A25" s="5" t="s">
        <v>116</v>
      </c>
      <c r="B25" s="5" t="s">
        <v>95</v>
      </c>
      <c r="C25" s="12">
        <v>1704</v>
      </c>
      <c r="D25" s="12">
        <v>1704</v>
      </c>
      <c r="E25" s="17">
        <f t="shared" si="0"/>
        <v>100</v>
      </c>
      <c r="F25" s="7"/>
      <c r="G25" s="7"/>
      <c r="H25" s="1"/>
      <c r="I25" s="1"/>
    </row>
    <row r="26" spans="1:9" ht="25.5" customHeight="1">
      <c r="A26" s="5" t="s">
        <v>123</v>
      </c>
      <c r="B26" s="5" t="s">
        <v>124</v>
      </c>
      <c r="C26" s="12">
        <v>652</v>
      </c>
      <c r="D26" s="12">
        <v>652</v>
      </c>
      <c r="E26" s="17"/>
      <c r="F26" s="7"/>
      <c r="G26" s="7"/>
      <c r="H26" s="1"/>
      <c r="I26" s="1"/>
    </row>
    <row r="27" spans="1:9" ht="27.75" customHeight="1">
      <c r="A27" s="3" t="s">
        <v>105</v>
      </c>
      <c r="B27" s="3" t="s">
        <v>96</v>
      </c>
      <c r="C27" s="24">
        <f>SUM(C28:C29)</f>
        <v>199.89999999999998</v>
      </c>
      <c r="D27" s="24">
        <f>SUM(D28:D29)</f>
        <v>199.89999999999998</v>
      </c>
      <c r="E27" s="17">
        <v>100</v>
      </c>
      <c r="F27" s="7"/>
      <c r="G27" s="7"/>
      <c r="H27" s="1"/>
      <c r="I27" s="1"/>
    </row>
    <row r="28" spans="1:9" ht="43.5" customHeight="1">
      <c r="A28" s="5" t="s">
        <v>115</v>
      </c>
      <c r="B28" s="5" t="s">
        <v>97</v>
      </c>
      <c r="C28" s="13">
        <v>85.8</v>
      </c>
      <c r="D28" s="13">
        <v>85.8</v>
      </c>
      <c r="E28" s="12">
        <f t="shared" si="0"/>
        <v>100</v>
      </c>
      <c r="F28" s="7"/>
      <c r="G28" s="7"/>
      <c r="H28" s="1"/>
      <c r="I28" s="1"/>
    </row>
    <row r="29" spans="1:9" ht="40.5" customHeight="1">
      <c r="A29" s="5" t="s">
        <v>114</v>
      </c>
      <c r="B29" s="5" t="s">
        <v>118</v>
      </c>
      <c r="C29" s="13">
        <v>114.1</v>
      </c>
      <c r="D29" s="13">
        <v>114.1</v>
      </c>
      <c r="E29" s="12">
        <f t="shared" si="0"/>
        <v>100</v>
      </c>
      <c r="F29" s="7"/>
      <c r="G29" s="7"/>
      <c r="H29" s="1"/>
      <c r="I29" s="1"/>
    </row>
    <row r="30" spans="1:9" ht="13.5" customHeight="1">
      <c r="A30" s="3" t="s">
        <v>113</v>
      </c>
      <c r="B30" s="3" t="s">
        <v>100</v>
      </c>
      <c r="C30" s="24">
        <f>SUM(C31:C32)</f>
        <v>1847.9</v>
      </c>
      <c r="D30" s="24">
        <f>SUM(D31:D32)</f>
        <v>1841.9</v>
      </c>
      <c r="E30" s="17">
        <f t="shared" si="0"/>
        <v>99.67530710536285</v>
      </c>
      <c r="F30" s="7"/>
      <c r="G30" s="7"/>
      <c r="H30" s="1"/>
      <c r="I30" s="1"/>
    </row>
    <row r="31" spans="1:9" ht="75" customHeight="1">
      <c r="A31" s="5" t="s">
        <v>112</v>
      </c>
      <c r="B31" s="5" t="s">
        <v>101</v>
      </c>
      <c r="C31" s="13">
        <v>709.7</v>
      </c>
      <c r="D31" s="13">
        <v>709.7</v>
      </c>
      <c r="E31" s="12">
        <f t="shared" si="0"/>
        <v>100</v>
      </c>
      <c r="F31" s="7"/>
      <c r="G31" s="7"/>
      <c r="H31" s="1"/>
      <c r="I31" s="1"/>
    </row>
    <row r="32" spans="1:9" ht="25.5" customHeight="1">
      <c r="A32" s="5" t="s">
        <v>111</v>
      </c>
      <c r="B32" s="5" t="s">
        <v>102</v>
      </c>
      <c r="C32" s="13">
        <v>1138.2</v>
      </c>
      <c r="D32" s="13">
        <v>1132.2</v>
      </c>
      <c r="E32" s="12">
        <f t="shared" si="0"/>
        <v>99.47285187137585</v>
      </c>
      <c r="F32" s="7"/>
      <c r="G32" s="7"/>
      <c r="H32" s="1"/>
      <c r="I32" s="1"/>
    </row>
    <row r="33" spans="1:9" ht="12.75">
      <c r="A33" s="5"/>
      <c r="B33" s="3" t="s">
        <v>44</v>
      </c>
      <c r="C33" s="24">
        <f>C4+C23</f>
        <v>19472.100000000002</v>
      </c>
      <c r="D33" s="24">
        <f>D4+D23</f>
        <v>19095.6</v>
      </c>
      <c r="E33" s="17">
        <f t="shared" si="0"/>
        <v>98.06646432588163</v>
      </c>
      <c r="F33" s="7"/>
      <c r="G33" s="7"/>
      <c r="H33" s="1"/>
      <c r="I33" s="1"/>
    </row>
    <row r="34" spans="1:9" ht="21" customHeight="1">
      <c r="A34" s="41" t="s">
        <v>26</v>
      </c>
      <c r="B34" s="41"/>
      <c r="C34" s="41"/>
      <c r="D34" s="41"/>
      <c r="E34" s="41"/>
      <c r="F34" s="7"/>
      <c r="G34" s="7"/>
      <c r="H34" s="1"/>
      <c r="I34" s="1"/>
    </row>
    <row r="35" spans="1:9" ht="25.5" customHeight="1">
      <c r="A35" s="2" t="s">
        <v>0</v>
      </c>
      <c r="B35" s="2" t="s">
        <v>7</v>
      </c>
      <c r="C35" s="28" t="s">
        <v>65</v>
      </c>
      <c r="D35" s="13" t="s">
        <v>134</v>
      </c>
      <c r="E35" s="29" t="s">
        <v>64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4">
        <f>C37+C38+C39+C40+C41+C42</f>
        <v>4413.2</v>
      </c>
      <c r="D36" s="16">
        <f>SUM(D37:D42)</f>
        <v>4374.6</v>
      </c>
      <c r="E36" s="17">
        <f>(D36/C36)*100</f>
        <v>99.12535121907008</v>
      </c>
      <c r="F36" s="18"/>
      <c r="G36" s="7"/>
      <c r="H36" s="1"/>
      <c r="I36" s="1"/>
    </row>
    <row r="37" spans="1:9" ht="39">
      <c r="A37" s="8" t="s">
        <v>22</v>
      </c>
      <c r="B37" s="5" t="s">
        <v>57</v>
      </c>
      <c r="C37" s="13">
        <v>694.5</v>
      </c>
      <c r="D37" s="13">
        <v>688.9</v>
      </c>
      <c r="E37" s="12">
        <f>(D37/C37)*100</f>
        <v>99.19366450683945</v>
      </c>
      <c r="F37" s="7"/>
      <c r="G37" s="7"/>
      <c r="H37" s="1"/>
      <c r="I37" s="1"/>
    </row>
    <row r="38" spans="1:9" ht="40.5" customHeight="1">
      <c r="A38" s="8" t="s">
        <v>23</v>
      </c>
      <c r="B38" s="5" t="s">
        <v>12</v>
      </c>
      <c r="C38" s="13">
        <v>3027.4</v>
      </c>
      <c r="D38" s="13">
        <v>3025.5</v>
      </c>
      <c r="E38" s="12">
        <f>(D38/C38)*100</f>
        <v>99.93723987580101</v>
      </c>
      <c r="F38" s="7"/>
      <c r="G38" s="7"/>
      <c r="H38" s="1"/>
      <c r="I38" s="1"/>
    </row>
    <row r="39" spans="1:9" ht="27.75" customHeight="1">
      <c r="A39" s="8" t="s">
        <v>78</v>
      </c>
      <c r="B39" s="5" t="s">
        <v>80</v>
      </c>
      <c r="C39" s="13">
        <v>40</v>
      </c>
      <c r="D39" s="13">
        <v>40</v>
      </c>
      <c r="E39" s="12">
        <f>(D39/C39)*100</f>
        <v>100</v>
      </c>
      <c r="F39" s="7"/>
      <c r="G39" s="7"/>
      <c r="H39" s="1"/>
      <c r="I39" s="1"/>
    </row>
    <row r="40" spans="1:9" ht="27.75" customHeight="1">
      <c r="A40" s="8" t="s">
        <v>109</v>
      </c>
      <c r="B40" s="5" t="s">
        <v>110</v>
      </c>
      <c r="C40" s="13"/>
      <c r="D40" s="13"/>
      <c r="E40" s="12" t="e">
        <f>(D40/C40)*100</f>
        <v>#DIV/0!</v>
      </c>
      <c r="F40" s="7"/>
      <c r="G40" s="7"/>
      <c r="H40" s="1"/>
      <c r="I40" s="1"/>
    </row>
    <row r="41" spans="1:9" ht="12.75">
      <c r="A41" s="8" t="s">
        <v>66</v>
      </c>
      <c r="B41" s="5" t="s">
        <v>13</v>
      </c>
      <c r="C41" s="12">
        <v>5</v>
      </c>
      <c r="D41" s="13">
        <v>0</v>
      </c>
      <c r="E41" s="12">
        <f aca="true" t="shared" si="1" ref="E41:E67">(D41/C41)*100</f>
        <v>0</v>
      </c>
      <c r="F41" s="7"/>
      <c r="G41" s="7"/>
      <c r="H41" s="1"/>
      <c r="I41" s="1"/>
    </row>
    <row r="42" spans="1:9" ht="12.75" customHeight="1">
      <c r="A42" s="8" t="s">
        <v>67</v>
      </c>
      <c r="B42" s="5" t="s">
        <v>58</v>
      </c>
      <c r="C42" s="14">
        <v>646.3</v>
      </c>
      <c r="D42" s="14">
        <v>620.2</v>
      </c>
      <c r="E42" s="12">
        <f t="shared" si="1"/>
        <v>95.96162772706175</v>
      </c>
      <c r="F42" s="7"/>
      <c r="G42" s="7"/>
      <c r="H42" s="1"/>
      <c r="I42" s="1"/>
    </row>
    <row r="43" spans="1:9" s="20" customFormat="1" ht="12.75">
      <c r="A43" s="15" t="s">
        <v>29</v>
      </c>
      <c r="B43" s="3" t="s">
        <v>30</v>
      </c>
      <c r="C43" s="16">
        <f>SUM(C44)</f>
        <v>85.8</v>
      </c>
      <c r="D43" s="16">
        <f>SUM(D44)</f>
        <v>85.8</v>
      </c>
      <c r="E43" s="17">
        <f t="shared" si="1"/>
        <v>100</v>
      </c>
      <c r="F43" s="18"/>
      <c r="G43" s="18"/>
      <c r="H43" s="19"/>
      <c r="I43" s="19"/>
    </row>
    <row r="44" spans="1:9" ht="12.75">
      <c r="A44" s="8" t="s">
        <v>45</v>
      </c>
      <c r="B44" s="5" t="s">
        <v>59</v>
      </c>
      <c r="C44" s="14">
        <v>85.8</v>
      </c>
      <c r="D44" s="14">
        <v>85.8</v>
      </c>
      <c r="E44" s="12">
        <f t="shared" si="1"/>
        <v>100</v>
      </c>
      <c r="F44" s="7"/>
      <c r="G44" s="7"/>
      <c r="H44" s="1"/>
      <c r="I44" s="1"/>
    </row>
    <row r="45" spans="1:9" s="20" customFormat="1" ht="27" customHeight="1">
      <c r="A45" s="15" t="s">
        <v>14</v>
      </c>
      <c r="B45" s="3" t="s">
        <v>15</v>
      </c>
      <c r="C45" s="16">
        <f>SUM(C46:C47)</f>
        <v>1052.1</v>
      </c>
      <c r="D45" s="16">
        <f>SUM(D46:D47)</f>
        <v>1051.1</v>
      </c>
      <c r="E45" s="17">
        <f t="shared" si="1"/>
        <v>99.90495200076039</v>
      </c>
      <c r="F45" s="18"/>
      <c r="G45" s="18"/>
      <c r="H45" s="19"/>
      <c r="I45" s="19"/>
    </row>
    <row r="46" spans="1:9" ht="38.25" customHeight="1">
      <c r="A46" s="8" t="s">
        <v>121</v>
      </c>
      <c r="B46" s="5" t="s">
        <v>119</v>
      </c>
      <c r="C46" s="13">
        <v>1012.1</v>
      </c>
      <c r="D46" s="13">
        <v>1011.1</v>
      </c>
      <c r="E46" s="12">
        <f t="shared" si="1"/>
        <v>99.90119553403814</v>
      </c>
      <c r="F46" s="7"/>
      <c r="G46" s="7"/>
      <c r="H46" s="1"/>
      <c r="I46" s="1"/>
    </row>
    <row r="47" spans="1:9" ht="38.25" customHeight="1">
      <c r="A47" s="8" t="s">
        <v>122</v>
      </c>
      <c r="B47" s="5" t="s">
        <v>120</v>
      </c>
      <c r="C47" s="14">
        <v>40</v>
      </c>
      <c r="D47" s="14">
        <v>40</v>
      </c>
      <c r="E47" s="12">
        <f t="shared" si="1"/>
        <v>100</v>
      </c>
      <c r="F47" s="7"/>
      <c r="G47" s="7"/>
      <c r="H47" s="1"/>
      <c r="I47" s="1"/>
    </row>
    <row r="48" spans="1:9" s="20" customFormat="1" ht="21" customHeight="1">
      <c r="A48" s="15" t="s">
        <v>36</v>
      </c>
      <c r="B48" s="3" t="s">
        <v>37</v>
      </c>
      <c r="C48" s="33">
        <f>SUM(C49+C50+C51)</f>
        <v>5167.1</v>
      </c>
      <c r="D48" s="33">
        <f>SUM(D49+D50+D51)</f>
        <v>4450.299999999999</v>
      </c>
      <c r="E48" s="17">
        <f t="shared" si="1"/>
        <v>86.12761510324938</v>
      </c>
      <c r="F48" s="18"/>
      <c r="G48" s="18"/>
      <c r="H48" s="19"/>
      <c r="I48" s="19"/>
    </row>
    <row r="49" spans="1:9" s="20" customFormat="1" ht="12.75">
      <c r="A49" s="8" t="s">
        <v>107</v>
      </c>
      <c r="B49" s="5" t="s">
        <v>108</v>
      </c>
      <c r="C49" s="14">
        <v>110</v>
      </c>
      <c r="D49" s="14">
        <v>110</v>
      </c>
      <c r="E49" s="12">
        <f t="shared" si="1"/>
        <v>100</v>
      </c>
      <c r="F49" s="18"/>
      <c r="G49" s="18"/>
      <c r="H49" s="19"/>
      <c r="I49" s="19"/>
    </row>
    <row r="50" spans="1:9" ht="12.75">
      <c r="A50" s="8" t="s">
        <v>79</v>
      </c>
      <c r="B50" s="5" t="s">
        <v>76</v>
      </c>
      <c r="C50" s="14">
        <v>4957.1</v>
      </c>
      <c r="D50" s="14">
        <v>4290.9</v>
      </c>
      <c r="E50" s="12">
        <f t="shared" si="1"/>
        <v>86.56069072643278</v>
      </c>
      <c r="F50" s="7"/>
      <c r="G50" s="7"/>
      <c r="H50" s="1"/>
      <c r="I50" s="1"/>
    </row>
    <row r="51" spans="1:9" ht="26.25">
      <c r="A51" s="8" t="s">
        <v>46</v>
      </c>
      <c r="B51" s="5" t="s">
        <v>47</v>
      </c>
      <c r="C51" s="14">
        <v>100</v>
      </c>
      <c r="D51" s="14">
        <v>49.4</v>
      </c>
      <c r="E51" s="12">
        <f t="shared" si="1"/>
        <v>49.4</v>
      </c>
      <c r="F51" s="7"/>
      <c r="G51" s="7"/>
      <c r="H51" s="1"/>
      <c r="I51" s="1"/>
    </row>
    <row r="52" spans="1:9" s="20" customFormat="1" ht="12.75">
      <c r="A52" s="15" t="s">
        <v>16</v>
      </c>
      <c r="B52" s="3" t="s">
        <v>17</v>
      </c>
      <c r="C52" s="16">
        <f>SUM(C53:C54)</f>
        <v>8058.4</v>
      </c>
      <c r="D52" s="16">
        <f>SUM(D53:D54)</f>
        <v>6365.6</v>
      </c>
      <c r="E52" s="17">
        <f t="shared" si="1"/>
        <v>78.99334855554453</v>
      </c>
      <c r="F52" s="18"/>
      <c r="G52" s="18"/>
      <c r="H52" s="19"/>
      <c r="I52" s="19"/>
    </row>
    <row r="53" spans="1:9" ht="12.75">
      <c r="A53" s="8" t="s">
        <v>24</v>
      </c>
      <c r="B53" s="5" t="s">
        <v>18</v>
      </c>
      <c r="C53" s="13">
        <v>618.5</v>
      </c>
      <c r="D53" s="13">
        <v>618.5</v>
      </c>
      <c r="E53" s="12">
        <f t="shared" si="1"/>
        <v>100</v>
      </c>
      <c r="F53" s="7"/>
      <c r="G53" s="7"/>
      <c r="H53" s="1"/>
      <c r="I53" s="1"/>
    </row>
    <row r="54" spans="1:9" ht="12.75">
      <c r="A54" s="8" t="s">
        <v>48</v>
      </c>
      <c r="B54" s="5" t="s">
        <v>49</v>
      </c>
      <c r="C54" s="14">
        <v>7439.9</v>
      </c>
      <c r="D54" s="14">
        <v>5747.1</v>
      </c>
      <c r="E54" s="12">
        <f t="shared" si="1"/>
        <v>77.24700600814528</v>
      </c>
      <c r="F54" s="7"/>
      <c r="G54" s="7"/>
      <c r="H54" s="1"/>
      <c r="I54" s="1"/>
    </row>
    <row r="55" spans="1:9" s="20" customFormat="1" ht="12.75">
      <c r="A55" s="15" t="s">
        <v>38</v>
      </c>
      <c r="B55" s="3" t="s">
        <v>39</v>
      </c>
      <c r="C55" s="16">
        <f>SUM(C56)</f>
        <v>27</v>
      </c>
      <c r="D55" s="16">
        <f>SUM(D56)</f>
        <v>27</v>
      </c>
      <c r="E55" s="17">
        <f t="shared" si="1"/>
        <v>100</v>
      </c>
      <c r="F55" s="18"/>
      <c r="G55" s="18"/>
      <c r="H55" s="19"/>
      <c r="I55" s="19"/>
    </row>
    <row r="56" spans="1:9" ht="14.25" customHeight="1">
      <c r="A56" s="8" t="s">
        <v>40</v>
      </c>
      <c r="B56" s="5" t="s">
        <v>106</v>
      </c>
      <c r="C56" s="14">
        <v>27</v>
      </c>
      <c r="D56" s="14">
        <v>27</v>
      </c>
      <c r="E56" s="12">
        <f t="shared" si="1"/>
        <v>100</v>
      </c>
      <c r="F56" s="7"/>
      <c r="G56" s="7"/>
      <c r="H56" s="1"/>
      <c r="I56" s="1"/>
    </row>
    <row r="57" spans="1:9" s="20" customFormat="1" ht="12.75">
      <c r="A57" s="15" t="s">
        <v>19</v>
      </c>
      <c r="B57" s="3" t="s">
        <v>68</v>
      </c>
      <c r="C57" s="16">
        <f>SUM(C58:C59)</f>
        <v>4985.5</v>
      </c>
      <c r="D57" s="16">
        <f>SUM(D58:D59)</f>
        <v>4496.299999999999</v>
      </c>
      <c r="E57" s="17">
        <f t="shared" si="1"/>
        <v>90.187543877244</v>
      </c>
      <c r="F57" s="18"/>
      <c r="G57" s="18"/>
      <c r="H57" s="19"/>
      <c r="I57" s="19"/>
    </row>
    <row r="58" spans="1:9" ht="12.75">
      <c r="A58" s="8" t="s">
        <v>25</v>
      </c>
      <c r="B58" s="5" t="s">
        <v>20</v>
      </c>
      <c r="C58" s="13">
        <v>4803.6</v>
      </c>
      <c r="D58" s="13">
        <v>4339.4</v>
      </c>
      <c r="E58" s="12">
        <f t="shared" si="1"/>
        <v>90.33641435589973</v>
      </c>
      <c r="F58" s="7"/>
      <c r="G58" s="7"/>
      <c r="H58" s="1"/>
      <c r="I58" s="1"/>
    </row>
    <row r="59" spans="1:9" ht="26.25">
      <c r="A59" s="8" t="s">
        <v>42</v>
      </c>
      <c r="B59" s="5" t="s">
        <v>77</v>
      </c>
      <c r="C59" s="13">
        <v>181.9</v>
      </c>
      <c r="D59" s="13">
        <v>156.9</v>
      </c>
      <c r="E59" s="12">
        <f t="shared" si="1"/>
        <v>86.2561847168774</v>
      </c>
      <c r="F59" s="7"/>
      <c r="G59" s="7"/>
      <c r="H59" s="1"/>
      <c r="I59" s="1"/>
    </row>
    <row r="60" spans="1:9" ht="12.75">
      <c r="A60" s="15" t="s">
        <v>33</v>
      </c>
      <c r="B60" s="3" t="s">
        <v>34</v>
      </c>
      <c r="C60" s="16">
        <f>SUM(C61:C62)</f>
        <v>0</v>
      </c>
      <c r="D60" s="16">
        <f>SUM(D61:D62)</f>
        <v>0</v>
      </c>
      <c r="E60" s="17" t="e">
        <f t="shared" si="1"/>
        <v>#DIV/0!</v>
      </c>
      <c r="F60" s="18"/>
      <c r="G60" s="7"/>
      <c r="H60" s="1"/>
      <c r="I60" s="1"/>
    </row>
    <row r="61" spans="1:9" ht="12.75">
      <c r="A61" s="8" t="s">
        <v>55</v>
      </c>
      <c r="B61" s="5" t="s">
        <v>56</v>
      </c>
      <c r="C61" s="14">
        <v>0</v>
      </c>
      <c r="D61" s="14">
        <v>0</v>
      </c>
      <c r="E61" s="12" t="e">
        <f t="shared" si="1"/>
        <v>#DIV/0!</v>
      </c>
      <c r="F61" s="18"/>
      <c r="G61" s="7"/>
      <c r="H61" s="1"/>
      <c r="I61" s="1"/>
    </row>
    <row r="62" spans="1:9" ht="12.75">
      <c r="A62" s="8" t="s">
        <v>35</v>
      </c>
      <c r="B62" s="5" t="s">
        <v>61</v>
      </c>
      <c r="C62" s="14"/>
      <c r="D62" s="14"/>
      <c r="E62" s="12" t="e">
        <f t="shared" si="1"/>
        <v>#DIV/0!</v>
      </c>
      <c r="F62" s="7"/>
      <c r="G62" s="7"/>
      <c r="H62" s="1"/>
      <c r="I62" s="1"/>
    </row>
    <row r="63" spans="1:9" s="20" customFormat="1" ht="15" customHeight="1">
      <c r="A63" s="15" t="s">
        <v>62</v>
      </c>
      <c r="B63" s="3" t="s">
        <v>60</v>
      </c>
      <c r="C63" s="16">
        <f>SUM(C64)</f>
        <v>69.7</v>
      </c>
      <c r="D63" s="16">
        <f>SUM(D64)</f>
        <v>69.7</v>
      </c>
      <c r="E63" s="17">
        <f>(D63/C63)*100</f>
        <v>100</v>
      </c>
      <c r="F63" s="18"/>
      <c r="G63" s="21"/>
      <c r="H63" s="19"/>
      <c r="I63" s="19"/>
    </row>
    <row r="64" spans="1:9" s="23" customFormat="1" ht="26.25">
      <c r="A64" s="8" t="s">
        <v>69</v>
      </c>
      <c r="B64" s="5" t="s">
        <v>70</v>
      </c>
      <c r="C64" s="14">
        <v>69.7</v>
      </c>
      <c r="D64" s="14">
        <v>69.7</v>
      </c>
      <c r="E64" s="12">
        <f>(D64/C64)*100</f>
        <v>100</v>
      </c>
      <c r="F64" s="7"/>
      <c r="G64" s="21"/>
      <c r="H64" s="22"/>
      <c r="I64" s="22"/>
    </row>
    <row r="65" spans="1:9" s="20" customFormat="1" ht="12.75">
      <c r="A65" s="15" t="s">
        <v>71</v>
      </c>
      <c r="B65" s="3" t="s">
        <v>72</v>
      </c>
      <c r="C65" s="16">
        <f>SUM(C66)</f>
        <v>100</v>
      </c>
      <c r="D65" s="16">
        <f>SUM(D66)</f>
        <v>11.9</v>
      </c>
      <c r="E65" s="17">
        <f>(D65/C65)*100</f>
        <v>11.9</v>
      </c>
      <c r="F65" s="18"/>
      <c r="G65" s="26"/>
      <c r="H65" s="19"/>
      <c r="I65" s="19"/>
    </row>
    <row r="66" spans="1:9" s="23" customFormat="1" ht="26.25">
      <c r="A66" s="8" t="s">
        <v>73</v>
      </c>
      <c r="B66" s="5" t="s">
        <v>74</v>
      </c>
      <c r="C66" s="14">
        <v>100</v>
      </c>
      <c r="D66" s="14">
        <v>11.9</v>
      </c>
      <c r="E66" s="12">
        <f>(D66/C66)*100</f>
        <v>11.9</v>
      </c>
      <c r="F66" s="7"/>
      <c r="G66" s="21"/>
      <c r="H66" s="22"/>
      <c r="I66" s="22"/>
    </row>
    <row r="67" spans="1:9" s="20" customFormat="1" ht="12.75">
      <c r="A67" s="15"/>
      <c r="B67" s="3" t="s">
        <v>21</v>
      </c>
      <c r="C67" s="25">
        <f>SUM(C36+C43+C45+C48+C52+C55+C57+C60+C63+C65)</f>
        <v>23958.8</v>
      </c>
      <c r="D67" s="25">
        <f>SUM(D36+D43+D45+D48+D52+D55+D57+D60+D63+D65)</f>
        <v>20932.3</v>
      </c>
      <c r="E67" s="17">
        <f t="shared" si="1"/>
        <v>87.36789822528675</v>
      </c>
      <c r="F67" s="18"/>
      <c r="G67" s="18"/>
      <c r="H67" s="19"/>
      <c r="I67" s="19"/>
    </row>
    <row r="68" spans="1:9" ht="12.75">
      <c r="A68" s="8"/>
      <c r="B68" s="5" t="s">
        <v>41</v>
      </c>
      <c r="C68" s="12">
        <f>C33-C67</f>
        <v>-4486.699999999997</v>
      </c>
      <c r="D68" s="12">
        <f>D33-D67</f>
        <v>-1836.7000000000007</v>
      </c>
      <c r="E68" s="17"/>
      <c r="F68" s="7"/>
      <c r="G68" s="7"/>
      <c r="H68" s="1"/>
      <c r="I68" s="1"/>
    </row>
    <row r="69" spans="1:9" ht="47.25" customHeight="1">
      <c r="A69" s="36" t="s">
        <v>84</v>
      </c>
      <c r="B69" s="37"/>
      <c r="C69" s="38" t="s">
        <v>83</v>
      </c>
      <c r="D69" s="39"/>
      <c r="E69" s="39"/>
      <c r="F69" s="7"/>
      <c r="G69" s="7"/>
      <c r="H69" s="1"/>
      <c r="I69" s="1"/>
    </row>
    <row r="70" spans="3:9" ht="12.75"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</sheetData>
  <sheetProtection/>
  <mergeCells count="4">
    <mergeCell ref="A69:B69"/>
    <mergeCell ref="C69:E69"/>
    <mergeCell ref="A1:E1"/>
    <mergeCell ref="A34:E34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Светличная</cp:lastModifiedBy>
  <cp:lastPrinted>2019-07-03T10:05:15Z</cp:lastPrinted>
  <dcterms:created xsi:type="dcterms:W3CDTF">2006-09-21T11:44:30Z</dcterms:created>
  <dcterms:modified xsi:type="dcterms:W3CDTF">2022-01-26T11:05:34Z</dcterms:modified>
  <cp:category/>
  <cp:version/>
  <cp:contentType/>
  <cp:contentStatus/>
</cp:coreProperties>
</file>